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tonylopez\Desktop\RFP Folder\RFP 25.977 ELOP\"/>
    </mc:Choice>
  </mc:AlternateContent>
  <xr:revisionPtr revIDLastSave="0" documentId="8_{13D25E3A-A061-40F1-BDBE-BFCCDE279A42}" xr6:coauthVersionLast="36" xr6:coauthVersionMax="36" xr10:uidLastSave="{00000000-0000-0000-0000-000000000000}"/>
  <bookViews>
    <workbookView xWindow="0" yWindow="0" windowWidth="51600" windowHeight="17040" xr2:uid="{C5883EB9-42F9-4BA1-B191-BB358A7E347B}"/>
  </bookViews>
  <sheets>
    <sheet name="TCF (17s) 25-26 SUSD" sheetId="1" r:id="rId1"/>
  </sheets>
  <definedNames>
    <definedName name="_xlnm.Print_Area" localSheetId="0">'TCF (17s) 25-26 SUSD'!$A$1:$L$43</definedName>
    <definedName name="_xlnm.Print_Titles" localSheetId="0">'TCF (17s) 25-26 SUSD'!$1:$2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L40" i="1" s="1"/>
  <c r="L39" i="1"/>
  <c r="I38" i="1"/>
  <c r="L38" i="1" s="1"/>
  <c r="G32" i="1"/>
  <c r="I32" i="1" s="1"/>
  <c r="J32" i="1" s="1"/>
  <c r="G31" i="1"/>
  <c r="I31" i="1" s="1"/>
  <c r="G30" i="1"/>
  <c r="I30" i="1" s="1"/>
  <c r="J30" i="1" s="1"/>
  <c r="G29" i="1"/>
  <c r="I29" i="1" s="1"/>
  <c r="G28" i="1"/>
  <c r="I28" i="1" s="1"/>
  <c r="G27" i="1"/>
  <c r="I27" i="1" s="1"/>
  <c r="G26" i="1"/>
  <c r="I26" i="1" s="1"/>
  <c r="E23" i="1"/>
  <c r="L36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22" i="1" l="1"/>
  <c r="I22" i="1" s="1"/>
  <c r="I23" i="1" s="1"/>
  <c r="J27" i="1"/>
  <c r="K27" i="1" s="1"/>
  <c r="J29" i="1"/>
  <c r="J10" i="1"/>
  <c r="I33" i="1"/>
  <c r="J26" i="1"/>
  <c r="K26" i="1" s="1"/>
  <c r="J16" i="1"/>
  <c r="K16" i="1" s="1"/>
  <c r="L16" i="1" s="1"/>
  <c r="J20" i="1"/>
  <c r="K20" i="1" s="1"/>
  <c r="L20" i="1" s="1"/>
  <c r="J9" i="1"/>
  <c r="J12" i="1"/>
  <c r="K12" i="1" s="1"/>
  <c r="L12" i="1" s="1"/>
  <c r="J14" i="1"/>
  <c r="K14" i="1" s="1"/>
  <c r="L14" i="1" s="1"/>
  <c r="J4" i="1"/>
  <c r="J17" i="1"/>
  <c r="K17" i="1" s="1"/>
  <c r="L17" i="1" s="1"/>
  <c r="K30" i="1"/>
  <c r="L30" i="1" s="1"/>
  <c r="J6" i="1"/>
  <c r="K6" i="1" s="1"/>
  <c r="L6" i="1" s="1"/>
  <c r="J18" i="1"/>
  <c r="J31" i="1"/>
  <c r="K31" i="1" s="1"/>
  <c r="J8" i="1"/>
  <c r="K8" i="1" s="1"/>
  <c r="L8" i="1" s="1"/>
  <c r="J21" i="1"/>
  <c r="J11" i="1"/>
  <c r="J13" i="1"/>
  <c r="K13" i="1"/>
  <c r="L13" i="1" s="1"/>
  <c r="J28" i="1"/>
  <c r="K28" i="1" s="1"/>
  <c r="L28" i="1" s="1"/>
  <c r="J15" i="1"/>
  <c r="J5" i="1"/>
  <c r="J7" i="1"/>
  <c r="K7" i="1" s="1"/>
  <c r="L7" i="1" s="1"/>
  <c r="J19" i="1"/>
  <c r="K19" i="1" s="1"/>
  <c r="L19" i="1" s="1"/>
  <c r="K32" i="1"/>
  <c r="L32" i="1" s="1"/>
  <c r="I37" i="1"/>
  <c r="L37" i="1" s="1"/>
  <c r="L41" i="1" s="1"/>
  <c r="J22" i="1" l="1"/>
  <c r="K22" i="1" s="1"/>
  <c r="K29" i="1"/>
  <c r="L29" i="1" s="1"/>
  <c r="K33" i="1"/>
  <c r="K5" i="1"/>
  <c r="L5" i="1" s="1"/>
  <c r="K11" i="1"/>
  <c r="L11" i="1" s="1"/>
  <c r="K4" i="1"/>
  <c r="L4" i="1" s="1"/>
  <c r="K9" i="1"/>
  <c r="L9" i="1" s="1"/>
  <c r="L26" i="1"/>
  <c r="K18" i="1"/>
  <c r="L18" i="1" s="1"/>
  <c r="L27" i="1"/>
  <c r="K10" i="1"/>
  <c r="L10" i="1" s="1"/>
  <c r="J33" i="1"/>
  <c r="L31" i="1"/>
  <c r="K15" i="1"/>
  <c r="L15" i="1" s="1"/>
  <c r="K21" i="1"/>
  <c r="L21" i="1" s="1"/>
  <c r="J23" i="1" l="1"/>
  <c r="L22" i="1"/>
  <c r="L23" i="1" s="1"/>
  <c r="L33" i="1"/>
  <c r="K23" i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Maribel Gerardo</author>
  </authors>
  <commentList>
    <comment ref="F3" authorId="0" shapeId="0" xr:uid="{24946B0E-B5C7-437C-97E7-E5FBCC849BC0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215 days plus 6 paid holidays=221 days</t>
        </r>
      </text>
    </comment>
    <comment ref="F11" authorId="0" shapeId="0" xr:uid="{FEAF5083-22B0-4D48-8405-1DFD059C8588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Tuesday min days = 37</t>
        </r>
      </text>
    </comment>
    <comment ref="F17" authorId="0" shapeId="0" xr:uid="{24971368-D80E-40B0-9163-FDB38521C531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Thursday min day hours (37 daysx.75) </t>
        </r>
      </text>
    </comment>
    <comment ref="F19" authorId="0" shapeId="0" xr:uid="{736E20A1-9180-4554-AC3E-FDD0836FF845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Thursdays early release</t>
        </r>
      </text>
    </comment>
    <comment ref="F20" authorId="0" shapeId="0" xr:uid="{D38C5C1B-DEB4-4B02-A0FB-D6DD11AD7542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Add Tuesday minimum day hours
</t>
        </r>
      </text>
    </comment>
    <comment ref="F21" authorId="0" shapeId="0" xr:uid="{F5C77A63-EB9B-400A-8D12-AF178131DD30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Thursdays minimum days
</t>
        </r>
      </text>
    </comment>
    <comment ref="F22" authorId="0" shapeId="0" xr:uid="{D556B0EC-B33F-4F44-AFF3-37E0AD2FBDF6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30 days for intercession</t>
        </r>
      </text>
    </comment>
    <comment ref="J26" authorId="0" shapeId="0" xr:uid="{43C41E96-0C9A-4CFE-AD82-218617E23DC6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J27" authorId="0" shapeId="0" xr:uid="{AB48B557-52DF-4D97-98E6-63ED377900D3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J28" authorId="0" shapeId="0" xr:uid="{64997A3B-4717-4DF4-8B95-82ADEB563FDA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J29" authorId="0" shapeId="0" xr:uid="{82FF1AC6-B7A9-44AE-96FB-4DF505B1BAC9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J30" authorId="0" shapeId="0" xr:uid="{F1E6C679-C9D9-4CA9-9DFD-EE097253C1DD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J31" authorId="0" shapeId="0" xr:uid="{0AAD6597-2EF7-45A3-A42E-47CB5DB21AC8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increased ER Taxes for FT staff</t>
        </r>
      </text>
    </comment>
    <comment ref="I36" authorId="0" shapeId="0" xr:uid="{87A468BB-6E9D-4548-B1BF-4D5297AC0A67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Total staff plus 20 SUBS</t>
        </r>
      </text>
    </comment>
    <comment ref="I37" authorId="0" shapeId="0" xr:uid="{D5EB3ED0-D9E5-4E44-AAA4-8A97E88FF58B}">
      <text>
        <r>
          <rPr>
            <b/>
            <sz val="9"/>
            <color indexed="81"/>
            <rFont val="Tahoma"/>
            <family val="2"/>
          </rPr>
          <t>Maribel Gerardo:</t>
        </r>
        <r>
          <rPr>
            <sz val="9"/>
            <color indexed="81"/>
            <rFont val="Tahoma"/>
            <family val="2"/>
          </rPr>
          <t xml:space="preserve">
Specialty staff excluded</t>
        </r>
      </text>
    </comment>
  </commentList>
</comments>
</file>

<file path=xl/sharedStrings.xml><?xml version="1.0" encoding="utf-8"?>
<sst xmlns="http://schemas.openxmlformats.org/spreadsheetml/2006/main" count="41" uniqueCount="41">
  <si>
    <t>July 1, 2025 - June 30, 2026</t>
  </si>
  <si>
    <t>Site</t>
  </si>
  <si>
    <t>Staff Start Time</t>
  </si>
  <si>
    <t>Hours for Regular Schedule  Days*</t>
  </si>
  <si>
    <t>Hours for Early Release Days *</t>
  </si>
  <si>
    <t># of Staff</t>
  </si>
  <si>
    <t>Projected Total Program (221 Days+48 Meeting Hours)</t>
  </si>
  <si>
    <t>30 Training Hours</t>
  </si>
  <si>
    <t>Total Hours for Site</t>
  </si>
  <si>
    <t>Staff Hourly Rate  @ $25</t>
  </si>
  <si>
    <t xml:space="preserve">Projected Employer Taxes </t>
  </si>
  <si>
    <t>Administrative Costs not to exceed 15%</t>
  </si>
  <si>
    <t>Program Staff Cost</t>
  </si>
  <si>
    <t>Intersession/Summer</t>
  </si>
  <si>
    <t>Total Positions (excluding intercession/summer)</t>
  </si>
  <si>
    <t>Total Staff Cost</t>
  </si>
  <si>
    <t>Student and Staff Support Position</t>
  </si>
  <si>
    <t># of Positions</t>
  </si>
  <si>
    <t># of Days</t>
  </si>
  <si>
    <t># of Hours Per Day</t>
  </si>
  <si>
    <t>Total Hours for the Year</t>
  </si>
  <si>
    <t>Hourly Rate</t>
  </si>
  <si>
    <t>Potential Reimbursement</t>
  </si>
  <si>
    <t>Projected Employer Taxes (%)</t>
  </si>
  <si>
    <t>Projected Adminstrative Costs</t>
  </si>
  <si>
    <t xml:space="preserve"> Student and Staff Support Cost</t>
  </si>
  <si>
    <t>Total Positions</t>
  </si>
  <si>
    <t>Total Staff Support Cost</t>
  </si>
  <si>
    <t>Item</t>
  </si>
  <si>
    <t>No</t>
  </si>
  <si>
    <t>Quantity</t>
  </si>
  <si>
    <t>Est. Cost</t>
  </si>
  <si>
    <t>Other Cost</t>
  </si>
  <si>
    <t>Uniforms (6 each)</t>
  </si>
  <si>
    <t>Student &amp; Staff Support - Mileage/Fuel Allowance per month</t>
  </si>
  <si>
    <t>Student &amp; Staff Support - Phone Stipend</t>
  </si>
  <si>
    <t>Activities / Supplies (monthly per site)</t>
  </si>
  <si>
    <t>Specialty Instructional Activities/Supplies</t>
  </si>
  <si>
    <t>Total Other Cost</t>
  </si>
  <si>
    <t>Total Budget Cost</t>
  </si>
  <si>
    <t>Stockton Unified School District- Expanded Learning Program                                                                     Bid/Budget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</si>
</sst>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vertical="center"/>
    </xf>
    <xf numFmtId="43" fontId="7" fillId="0" borderId="3" xfId="1" applyNumberFormat="1" applyFont="1" applyFill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4" fontId="0" fillId="0" borderId="0" xfId="0" applyNumberFormat="1"/>
    <xf numFmtId="164" fontId="8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43" fontId="7" fillId="0" borderId="4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3" fontId="7" fillId="0" borderId="6" xfId="1" applyNumberFormat="1" applyFont="1" applyFill="1" applyBorder="1" applyAlignment="1">
      <alignment vertical="center"/>
    </xf>
    <xf numFmtId="44" fontId="7" fillId="0" borderId="8" xfId="0" applyNumberFormat="1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2" fontId="7" fillId="7" borderId="10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43" fontId="5" fillId="4" borderId="11" xfId="1" applyNumberFormat="1" applyFont="1" applyFill="1" applyBorder="1" applyAlignment="1">
      <alignment horizontal="right" vertical="center"/>
    </xf>
    <xf numFmtId="43" fontId="7" fillId="4" borderId="12" xfId="1" applyNumberFormat="1" applyFont="1" applyFill="1" applyBorder="1" applyAlignment="1">
      <alignment vertical="center" wrapText="1"/>
    </xf>
    <xf numFmtId="44" fontId="5" fillId="8" borderId="13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vertical="center"/>
    </xf>
    <xf numFmtId="43" fontId="7" fillId="0" borderId="0" xfId="1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5" fillId="9" borderId="1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44" fontId="6" fillId="9" borderId="3" xfId="1" applyFont="1" applyFill="1" applyBorder="1" applyAlignment="1">
      <alignment horizontal="center" vertical="center" wrapText="1"/>
    </xf>
    <xf numFmtId="43" fontId="5" fillId="9" borderId="3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4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3" fontId="7" fillId="0" borderId="3" xfId="1" applyNumberFormat="1" applyFont="1" applyFill="1" applyBorder="1" applyAlignment="1">
      <alignment horizontal="right" vertical="center" wrapText="1"/>
    </xf>
    <xf numFmtId="43" fontId="7" fillId="0" borderId="3" xfId="1" applyNumberFormat="1" applyFont="1" applyFill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10" fillId="0" borderId="0" xfId="0" applyFont="1"/>
    <xf numFmtId="3" fontId="7" fillId="0" borderId="16" xfId="0" applyNumberFormat="1" applyFont="1" applyBorder="1" applyAlignment="1">
      <alignment horizontal="center" vertical="center"/>
    </xf>
    <xf numFmtId="43" fontId="7" fillId="0" borderId="14" xfId="1" applyNumberFormat="1" applyFont="1" applyFill="1" applyBorder="1" applyAlignment="1">
      <alignment horizontal="right" vertical="center" wrapText="1"/>
    </xf>
    <xf numFmtId="0" fontId="7" fillId="10" borderId="1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3" fontId="7" fillId="10" borderId="3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43" fontId="7" fillId="10" borderId="3" xfId="1" applyNumberFormat="1" applyFont="1" applyFill="1" applyBorder="1" applyAlignment="1">
      <alignment horizontal="right" vertical="center" wrapText="1"/>
    </xf>
    <xf numFmtId="43" fontId="7" fillId="10" borderId="3" xfId="1" applyNumberFormat="1" applyFont="1" applyFill="1" applyBorder="1" applyAlignment="1">
      <alignment horizontal="right" vertical="center"/>
    </xf>
    <xf numFmtId="44" fontId="7" fillId="10" borderId="3" xfId="0" applyNumberFormat="1" applyFont="1" applyFill="1" applyBorder="1" applyAlignment="1">
      <alignment horizontal="right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3" fontId="7" fillId="11" borderId="4" xfId="0" applyNumberFormat="1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43" fontId="7" fillId="11" borderId="4" xfId="1" applyNumberFormat="1" applyFont="1" applyFill="1" applyBorder="1" applyAlignment="1">
      <alignment horizontal="right" vertical="center" wrapText="1"/>
    </xf>
    <xf numFmtId="43" fontId="7" fillId="11" borderId="4" xfId="1" applyNumberFormat="1" applyFont="1" applyFill="1" applyBorder="1" applyAlignment="1">
      <alignment horizontal="right" vertical="center"/>
    </xf>
    <xf numFmtId="44" fontId="7" fillId="11" borderId="4" xfId="0" applyNumberFormat="1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left" vertical="center"/>
    </xf>
    <xf numFmtId="43" fontId="5" fillId="4" borderId="18" xfId="1" applyNumberFormat="1" applyFont="1" applyFill="1" applyBorder="1" applyAlignment="1">
      <alignment vertical="center"/>
    </xf>
    <xf numFmtId="43" fontId="7" fillId="4" borderId="19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4" fontId="7" fillId="0" borderId="0" xfId="0" applyNumberFormat="1" applyFont="1"/>
    <xf numFmtId="44" fontId="10" fillId="0" borderId="0" xfId="0" applyNumberFormat="1" applyFont="1"/>
    <xf numFmtId="44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4" fontId="5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44" fontId="11" fillId="3" borderId="21" xfId="1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4" fontId="0" fillId="3" borderId="0" xfId="1" applyFont="1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8" fillId="0" borderId="0" xfId="0" applyFont="1" applyAlignment="1">
      <alignment wrapText="1"/>
    </xf>
    <xf numFmtId="9" fontId="0" fillId="5" borderId="0" xfId="0" applyNumberFormat="1" applyFill="1"/>
    <xf numFmtId="9" fontId="2" fillId="5" borderId="0" xfId="0" applyNumberFormat="1" applyFont="1" applyFill="1"/>
    <xf numFmtId="0" fontId="7" fillId="0" borderId="12" xfId="0" applyFont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5" fillId="4" borderId="12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58FC-762C-48CF-A178-68747C3F2FDE}">
  <sheetPr>
    <tabColor rgb="FF00B0F0"/>
    <pageSetUpPr fitToPage="1"/>
  </sheetPr>
  <dimension ref="A1:P50"/>
  <sheetViews>
    <sheetView tabSelected="1" zoomScale="106" zoomScaleNormal="106" workbookViewId="0">
      <selection activeCell="E31" sqref="E31"/>
    </sheetView>
  </sheetViews>
  <sheetFormatPr defaultRowHeight="14"/>
  <cols>
    <col min="1" max="1" width="17" style="43" customWidth="1"/>
    <col min="2" max="2" width="11.08203125" style="77" customWidth="1"/>
    <col min="3" max="3" width="8.08203125" style="77" customWidth="1"/>
    <col min="4" max="4" width="7.08203125" style="77" customWidth="1"/>
    <col min="5" max="5" width="6.75" style="77" customWidth="1"/>
    <col min="6" max="6" width="9" style="77" customWidth="1"/>
    <col min="7" max="7" width="7" style="77" customWidth="1"/>
    <col min="8" max="8" width="9.58203125" style="77" customWidth="1"/>
    <col min="9" max="9" width="11.58203125" style="77" customWidth="1"/>
    <col min="10" max="10" width="11.08203125" style="83" customWidth="1"/>
    <col min="11" max="11" width="12.25" style="84" customWidth="1"/>
    <col min="12" max="12" width="17.33203125" style="83" bestFit="1" customWidth="1"/>
    <col min="13" max="13" width="2.75" customWidth="1"/>
    <col min="14" max="14" width="12.5" bestFit="1" customWidth="1"/>
    <col min="15" max="15" width="13.58203125" bestFit="1" customWidth="1"/>
  </cols>
  <sheetData>
    <row r="1" spans="1:16" ht="41.25" customHeight="1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N1" s="96"/>
      <c r="O1" s="94"/>
      <c r="P1" s="94"/>
    </row>
    <row r="2" spans="1:16" ht="20.65" customHeight="1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N2" s="97"/>
      <c r="O2" s="94"/>
      <c r="P2" s="94"/>
    </row>
    <row r="3" spans="1:16" s="5" customFormat="1" ht="80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3" t="s">
        <v>9</v>
      </c>
      <c r="J3" s="2" t="s">
        <v>10</v>
      </c>
      <c r="K3" s="4" t="s">
        <v>11</v>
      </c>
      <c r="L3" s="2" t="s">
        <v>12</v>
      </c>
      <c r="N3" s="6"/>
    </row>
    <row r="4" spans="1:16">
      <c r="A4" s="7"/>
      <c r="B4" s="8"/>
      <c r="C4" s="9"/>
      <c r="D4" s="9"/>
      <c r="E4" s="9"/>
      <c r="F4" s="10"/>
      <c r="G4" s="9"/>
      <c r="H4" s="11">
        <f t="shared" ref="H4:H22" si="0">(F4+G4)*E4</f>
        <v>0</v>
      </c>
      <c r="I4" s="12">
        <f>H4*$N$3</f>
        <v>0</v>
      </c>
      <c r="J4" s="13">
        <f>I4*$N$1</f>
        <v>0</v>
      </c>
      <c r="K4" s="14">
        <f t="shared" ref="K4:K22" si="1">(I4+J4)*15%</f>
        <v>0</v>
      </c>
      <c r="L4" s="15">
        <f t="shared" ref="L4:L22" si="2">I4+J4+K4</f>
        <v>0</v>
      </c>
      <c r="N4" s="16"/>
    </row>
    <row r="5" spans="1:16">
      <c r="A5" s="7"/>
      <c r="B5" s="8"/>
      <c r="C5" s="9"/>
      <c r="D5" s="9"/>
      <c r="E5" s="9"/>
      <c r="F5" s="10"/>
      <c r="G5" s="9"/>
      <c r="H5" s="11">
        <f t="shared" si="0"/>
        <v>0</v>
      </c>
      <c r="I5" s="12">
        <f t="shared" ref="I5:I22" si="3">H5*$N$3</f>
        <v>0</v>
      </c>
      <c r="J5" s="13">
        <f>I5*$N$1</f>
        <v>0</v>
      </c>
      <c r="K5" s="14">
        <f t="shared" si="1"/>
        <v>0</v>
      </c>
      <c r="L5" s="15">
        <f t="shared" si="2"/>
        <v>0</v>
      </c>
    </row>
    <row r="6" spans="1:16">
      <c r="A6" s="7"/>
      <c r="B6" s="8"/>
      <c r="C6" s="9"/>
      <c r="D6" s="9"/>
      <c r="E6" s="9"/>
      <c r="F6" s="10"/>
      <c r="G6" s="9"/>
      <c r="H6" s="11">
        <f t="shared" si="0"/>
        <v>0</v>
      </c>
      <c r="I6" s="12">
        <f t="shared" si="3"/>
        <v>0</v>
      </c>
      <c r="J6" s="13">
        <f t="shared" ref="J6:J22" si="4">I6*$N$1</f>
        <v>0</v>
      </c>
      <c r="K6" s="14">
        <f t="shared" si="1"/>
        <v>0</v>
      </c>
      <c r="L6" s="15">
        <f t="shared" si="2"/>
        <v>0</v>
      </c>
    </row>
    <row r="7" spans="1:16">
      <c r="A7" s="7"/>
      <c r="B7" s="8"/>
      <c r="C7" s="9"/>
      <c r="D7" s="9"/>
      <c r="E7" s="9"/>
      <c r="F7" s="10"/>
      <c r="G7" s="9"/>
      <c r="H7" s="11">
        <f t="shared" si="0"/>
        <v>0</v>
      </c>
      <c r="I7" s="12">
        <f t="shared" si="3"/>
        <v>0</v>
      </c>
      <c r="J7" s="13">
        <f t="shared" si="4"/>
        <v>0</v>
      </c>
      <c r="K7" s="14">
        <f t="shared" si="1"/>
        <v>0</v>
      </c>
      <c r="L7" s="15">
        <f t="shared" si="2"/>
        <v>0</v>
      </c>
    </row>
    <row r="8" spans="1:16">
      <c r="A8" s="7"/>
      <c r="B8" s="8"/>
      <c r="C8" s="9"/>
      <c r="D8" s="9"/>
      <c r="E8" s="9"/>
      <c r="F8" s="10"/>
      <c r="G8" s="9"/>
      <c r="H8" s="11">
        <f t="shared" si="0"/>
        <v>0</v>
      </c>
      <c r="I8" s="12">
        <f t="shared" si="3"/>
        <v>0</v>
      </c>
      <c r="J8" s="13">
        <f t="shared" si="4"/>
        <v>0</v>
      </c>
      <c r="K8" s="14">
        <f t="shared" si="1"/>
        <v>0</v>
      </c>
      <c r="L8" s="15">
        <f t="shared" si="2"/>
        <v>0</v>
      </c>
    </row>
    <row r="9" spans="1:16">
      <c r="A9" s="7"/>
      <c r="B9" s="8"/>
      <c r="C9" s="9"/>
      <c r="D9" s="9"/>
      <c r="E9" s="9"/>
      <c r="F9" s="10"/>
      <c r="G9" s="9"/>
      <c r="H9" s="11">
        <f t="shared" si="0"/>
        <v>0</v>
      </c>
      <c r="I9" s="12">
        <f t="shared" si="3"/>
        <v>0</v>
      </c>
      <c r="J9" s="13">
        <f t="shared" si="4"/>
        <v>0</v>
      </c>
      <c r="K9" s="14">
        <f t="shared" si="1"/>
        <v>0</v>
      </c>
      <c r="L9" s="15">
        <f t="shared" si="2"/>
        <v>0</v>
      </c>
    </row>
    <row r="10" spans="1:16">
      <c r="A10" s="7"/>
      <c r="B10" s="8"/>
      <c r="C10" s="9"/>
      <c r="D10" s="9"/>
      <c r="E10" s="9"/>
      <c r="F10" s="10"/>
      <c r="G10" s="9"/>
      <c r="H10" s="11">
        <f t="shared" si="0"/>
        <v>0</v>
      </c>
      <c r="I10" s="12">
        <f t="shared" si="3"/>
        <v>0</v>
      </c>
      <c r="J10" s="13">
        <f t="shared" si="4"/>
        <v>0</v>
      </c>
      <c r="K10" s="14">
        <f t="shared" si="1"/>
        <v>0</v>
      </c>
      <c r="L10" s="15">
        <f t="shared" si="2"/>
        <v>0</v>
      </c>
    </row>
    <row r="11" spans="1:16">
      <c r="A11" s="7"/>
      <c r="B11" s="8"/>
      <c r="C11" s="9"/>
      <c r="D11" s="9"/>
      <c r="E11" s="9"/>
      <c r="F11" s="10"/>
      <c r="G11" s="9"/>
      <c r="H11" s="11">
        <f t="shared" si="0"/>
        <v>0</v>
      </c>
      <c r="I11" s="12">
        <f t="shared" si="3"/>
        <v>0</v>
      </c>
      <c r="J11" s="13">
        <f t="shared" si="4"/>
        <v>0</v>
      </c>
      <c r="K11" s="14">
        <f t="shared" si="1"/>
        <v>0</v>
      </c>
      <c r="L11" s="15">
        <f t="shared" si="2"/>
        <v>0</v>
      </c>
    </row>
    <row r="12" spans="1:16">
      <c r="A12" s="7"/>
      <c r="B12" s="8"/>
      <c r="C12" s="9"/>
      <c r="D12" s="9"/>
      <c r="E12" s="9"/>
      <c r="F12" s="10"/>
      <c r="G12" s="9"/>
      <c r="H12" s="11">
        <f t="shared" si="0"/>
        <v>0</v>
      </c>
      <c r="I12" s="12">
        <f t="shared" si="3"/>
        <v>0</v>
      </c>
      <c r="J12" s="13">
        <f t="shared" si="4"/>
        <v>0</v>
      </c>
      <c r="K12" s="14">
        <f t="shared" si="1"/>
        <v>0</v>
      </c>
      <c r="L12" s="15">
        <f t="shared" si="2"/>
        <v>0</v>
      </c>
    </row>
    <row r="13" spans="1:16">
      <c r="A13" s="7"/>
      <c r="B13" s="8"/>
      <c r="C13" s="9"/>
      <c r="D13" s="9"/>
      <c r="E13" s="9"/>
      <c r="F13" s="10"/>
      <c r="G13" s="9"/>
      <c r="H13" s="11">
        <f>(F13+G13)*E13</f>
        <v>0</v>
      </c>
      <c r="I13" s="12">
        <f>H13*$N$3</f>
        <v>0</v>
      </c>
      <c r="J13" s="13">
        <f>I13*$N$1</f>
        <v>0</v>
      </c>
      <c r="K13" s="14">
        <f>(I13+J13)*15%</f>
        <v>0</v>
      </c>
      <c r="L13" s="15">
        <f>I13+J13+K13</f>
        <v>0</v>
      </c>
      <c r="O13" s="17"/>
    </row>
    <row r="14" spans="1:16">
      <c r="A14" s="7"/>
      <c r="B14" s="8"/>
      <c r="C14" s="9"/>
      <c r="D14" s="9"/>
      <c r="E14" s="9"/>
      <c r="F14" s="10"/>
      <c r="G14" s="9"/>
      <c r="H14" s="11">
        <f t="shared" si="0"/>
        <v>0</v>
      </c>
      <c r="I14" s="12">
        <f t="shared" si="3"/>
        <v>0</v>
      </c>
      <c r="J14" s="13">
        <f t="shared" si="4"/>
        <v>0</v>
      </c>
      <c r="K14" s="14">
        <f t="shared" si="1"/>
        <v>0</v>
      </c>
      <c r="L14" s="15">
        <f t="shared" si="2"/>
        <v>0</v>
      </c>
    </row>
    <row r="15" spans="1:16">
      <c r="A15" s="7"/>
      <c r="B15" s="8"/>
      <c r="C15" s="9"/>
      <c r="D15" s="9"/>
      <c r="E15" s="9"/>
      <c r="F15" s="10"/>
      <c r="G15" s="9"/>
      <c r="H15" s="11">
        <f t="shared" si="0"/>
        <v>0</v>
      </c>
      <c r="I15" s="12">
        <f t="shared" si="3"/>
        <v>0</v>
      </c>
      <c r="J15" s="13">
        <f t="shared" si="4"/>
        <v>0</v>
      </c>
      <c r="K15" s="14">
        <f t="shared" si="1"/>
        <v>0</v>
      </c>
      <c r="L15" s="15">
        <f t="shared" si="2"/>
        <v>0</v>
      </c>
    </row>
    <row r="16" spans="1:16">
      <c r="A16" s="7"/>
      <c r="B16" s="8"/>
      <c r="C16" s="9"/>
      <c r="D16" s="9"/>
      <c r="E16" s="9"/>
      <c r="F16" s="10"/>
      <c r="G16" s="9"/>
      <c r="H16" s="11">
        <f t="shared" si="0"/>
        <v>0</v>
      </c>
      <c r="I16" s="12">
        <f t="shared" si="3"/>
        <v>0</v>
      </c>
      <c r="J16" s="13">
        <f t="shared" si="4"/>
        <v>0</v>
      </c>
      <c r="K16" s="14">
        <f t="shared" si="1"/>
        <v>0</v>
      </c>
      <c r="L16" s="15">
        <f t="shared" si="2"/>
        <v>0</v>
      </c>
    </row>
    <row r="17" spans="1:15">
      <c r="A17" s="7"/>
      <c r="B17" s="18"/>
      <c r="C17" s="9"/>
      <c r="D17" s="9"/>
      <c r="E17" s="9"/>
      <c r="F17" s="10"/>
      <c r="G17" s="9"/>
      <c r="H17" s="11">
        <f t="shared" si="0"/>
        <v>0</v>
      </c>
      <c r="I17" s="12">
        <f t="shared" si="3"/>
        <v>0</v>
      </c>
      <c r="J17" s="13">
        <f t="shared" si="4"/>
        <v>0</v>
      </c>
      <c r="K17" s="14">
        <f t="shared" si="1"/>
        <v>0</v>
      </c>
      <c r="L17" s="15">
        <f t="shared" si="2"/>
        <v>0</v>
      </c>
    </row>
    <row r="18" spans="1:15">
      <c r="A18" s="7"/>
      <c r="B18" s="8"/>
      <c r="C18" s="9"/>
      <c r="D18" s="9"/>
      <c r="E18" s="9"/>
      <c r="F18" s="10"/>
      <c r="G18" s="9"/>
      <c r="H18" s="11">
        <f t="shared" si="0"/>
        <v>0</v>
      </c>
      <c r="I18" s="12">
        <f t="shared" si="3"/>
        <v>0</v>
      </c>
      <c r="J18" s="13">
        <f t="shared" si="4"/>
        <v>0</v>
      </c>
      <c r="K18" s="14">
        <f t="shared" si="1"/>
        <v>0</v>
      </c>
      <c r="L18" s="15">
        <f t="shared" si="2"/>
        <v>0</v>
      </c>
    </row>
    <row r="19" spans="1:15">
      <c r="A19" s="19"/>
      <c r="B19" s="18"/>
      <c r="C19" s="20"/>
      <c r="D19" s="20"/>
      <c r="E19" s="9"/>
      <c r="F19" s="21"/>
      <c r="G19" s="9"/>
      <c r="H19" s="11">
        <f t="shared" si="0"/>
        <v>0</v>
      </c>
      <c r="I19" s="12">
        <f t="shared" si="3"/>
        <v>0</v>
      </c>
      <c r="J19" s="13">
        <f t="shared" si="4"/>
        <v>0</v>
      </c>
      <c r="K19" s="22">
        <f t="shared" si="1"/>
        <v>0</v>
      </c>
      <c r="L19" s="15">
        <f t="shared" si="2"/>
        <v>0</v>
      </c>
    </row>
    <row r="20" spans="1:15">
      <c r="A20" s="19"/>
      <c r="B20" s="18"/>
      <c r="C20" s="20"/>
      <c r="D20" s="20"/>
      <c r="E20" s="20"/>
      <c r="F20" s="21"/>
      <c r="G20" s="9"/>
      <c r="H20" s="11">
        <f t="shared" si="0"/>
        <v>0</v>
      </c>
      <c r="I20" s="12">
        <f t="shared" si="3"/>
        <v>0</v>
      </c>
      <c r="J20" s="13">
        <f t="shared" si="4"/>
        <v>0</v>
      </c>
      <c r="K20" s="22">
        <f t="shared" si="1"/>
        <v>0</v>
      </c>
      <c r="L20" s="15">
        <f t="shared" si="2"/>
        <v>0</v>
      </c>
    </row>
    <row r="21" spans="1:15">
      <c r="A21" s="23"/>
      <c r="B21" s="18"/>
      <c r="C21" s="9"/>
      <c r="D21" s="20"/>
      <c r="E21" s="24"/>
      <c r="F21" s="21"/>
      <c r="G21" s="9"/>
      <c r="H21" s="11">
        <f t="shared" si="0"/>
        <v>0</v>
      </c>
      <c r="I21" s="12">
        <f t="shared" si="3"/>
        <v>0</v>
      </c>
      <c r="J21" s="13">
        <f t="shared" si="4"/>
        <v>0</v>
      </c>
      <c r="K21" s="22">
        <f t="shared" si="1"/>
        <v>0</v>
      </c>
      <c r="L21" s="15">
        <f t="shared" si="2"/>
        <v>0</v>
      </c>
    </row>
    <row r="22" spans="1:15">
      <c r="A22" s="25" t="s">
        <v>13</v>
      </c>
      <c r="B22" s="26"/>
      <c r="C22" s="27"/>
      <c r="D22" s="27"/>
      <c r="E22" s="28"/>
      <c r="F22" s="21"/>
      <c r="G22" s="29"/>
      <c r="H22" s="30">
        <f t="shared" si="0"/>
        <v>0</v>
      </c>
      <c r="I22" s="12">
        <f t="shared" si="3"/>
        <v>0</v>
      </c>
      <c r="J22" s="13">
        <f t="shared" si="4"/>
        <v>0</v>
      </c>
      <c r="K22" s="31">
        <f t="shared" si="1"/>
        <v>0</v>
      </c>
      <c r="L22" s="32">
        <f t="shared" si="2"/>
        <v>0</v>
      </c>
    </row>
    <row r="23" spans="1:15" ht="14.25" customHeight="1">
      <c r="A23" s="102" t="s">
        <v>14</v>
      </c>
      <c r="B23" s="103"/>
      <c r="C23" s="103"/>
      <c r="D23" s="103"/>
      <c r="E23" s="33">
        <f>E22</f>
        <v>0</v>
      </c>
      <c r="F23" s="34"/>
      <c r="G23" s="35"/>
      <c r="H23" s="36" t="s">
        <v>15</v>
      </c>
      <c r="I23" s="37">
        <f>SUM(I4:I22)</f>
        <v>0</v>
      </c>
      <c r="J23" s="37">
        <f>SUM(J4:J22)</f>
        <v>0</v>
      </c>
      <c r="K23" s="37">
        <f>SUM(K4:K22)</f>
        <v>0</v>
      </c>
      <c r="L23" s="38">
        <f>SUM(L4:L22)</f>
        <v>0</v>
      </c>
    </row>
    <row r="24" spans="1:15" ht="17.649999999999999" customHeight="1">
      <c r="A24" s="16"/>
      <c r="B24" s="39"/>
      <c r="C24" s="39"/>
      <c r="D24" s="39"/>
      <c r="E24" s="39"/>
      <c r="F24" s="39"/>
      <c r="G24" s="39"/>
      <c r="H24" s="39"/>
      <c r="I24" s="40"/>
      <c r="J24" s="41"/>
      <c r="K24" s="42"/>
      <c r="L24" s="42"/>
    </row>
    <row r="25" spans="1:15" ht="46">
      <c r="B25" s="104" t="s">
        <v>16</v>
      </c>
      <c r="C25" s="104"/>
      <c r="D25" s="44" t="s">
        <v>17</v>
      </c>
      <c r="E25" s="45" t="s">
        <v>18</v>
      </c>
      <c r="F25" s="45" t="s">
        <v>19</v>
      </c>
      <c r="G25" s="45" t="s">
        <v>20</v>
      </c>
      <c r="H25" s="45" t="s">
        <v>21</v>
      </c>
      <c r="I25" s="46" t="s">
        <v>22</v>
      </c>
      <c r="J25" s="45" t="s">
        <v>23</v>
      </c>
      <c r="K25" s="47" t="s">
        <v>24</v>
      </c>
      <c r="L25" s="45" t="s">
        <v>25</v>
      </c>
      <c r="N25" s="48"/>
    </row>
    <row r="26" spans="1:15" ht="28.15" customHeight="1">
      <c r="B26" s="98"/>
      <c r="C26" s="98"/>
      <c r="D26" s="49"/>
      <c r="E26" s="9"/>
      <c r="F26" s="9"/>
      <c r="G26" s="50">
        <f t="shared" ref="G26:G32" si="5">D26*E26*F26</f>
        <v>0</v>
      </c>
      <c r="H26" s="51"/>
      <c r="I26" s="52">
        <f t="shared" ref="I26:I32" si="6">G26*H26</f>
        <v>0</v>
      </c>
      <c r="J26" s="53">
        <f t="shared" ref="J26:J31" si="7">I26*20%</f>
        <v>0</v>
      </c>
      <c r="K26" s="53">
        <f t="shared" ref="K26:K32" si="8">(I26+J26)*15%</f>
        <v>0</v>
      </c>
      <c r="L26" s="54">
        <f t="shared" ref="L26:L32" si="9">I26+J26+K26</f>
        <v>0</v>
      </c>
      <c r="N26" s="55"/>
    </row>
    <row r="27" spans="1:15" ht="28.15" customHeight="1">
      <c r="B27" s="98"/>
      <c r="C27" s="98"/>
      <c r="D27" s="49"/>
      <c r="E27" s="9"/>
      <c r="F27" s="9"/>
      <c r="G27" s="50">
        <f t="shared" si="5"/>
        <v>0</v>
      </c>
      <c r="H27" s="51"/>
      <c r="I27" s="52">
        <f t="shared" si="6"/>
        <v>0</v>
      </c>
      <c r="J27" s="53">
        <f t="shared" si="7"/>
        <v>0</v>
      </c>
      <c r="K27" s="53">
        <f t="shared" si="8"/>
        <v>0</v>
      </c>
      <c r="L27" s="54">
        <f t="shared" si="9"/>
        <v>0</v>
      </c>
      <c r="N27" s="55"/>
    </row>
    <row r="28" spans="1:15" ht="28.15" customHeight="1">
      <c r="B28" s="98"/>
      <c r="C28" s="98"/>
      <c r="D28" s="49"/>
      <c r="E28" s="9"/>
      <c r="F28" s="9"/>
      <c r="G28" s="56">
        <f t="shared" si="5"/>
        <v>0</v>
      </c>
      <c r="H28" s="51"/>
      <c r="I28" s="57">
        <f t="shared" si="6"/>
        <v>0</v>
      </c>
      <c r="J28" s="53">
        <f t="shared" si="7"/>
        <v>0</v>
      </c>
      <c r="K28" s="53">
        <f t="shared" si="8"/>
        <v>0</v>
      </c>
      <c r="L28" s="54">
        <f t="shared" si="9"/>
        <v>0</v>
      </c>
      <c r="N28" s="55"/>
    </row>
    <row r="29" spans="1:15" ht="28.15" customHeight="1">
      <c r="B29" s="99"/>
      <c r="C29" s="99"/>
      <c r="D29" s="58"/>
      <c r="E29" s="59"/>
      <c r="F29" s="59"/>
      <c r="G29" s="60">
        <f t="shared" si="5"/>
        <v>0</v>
      </c>
      <c r="H29" s="61"/>
      <c r="I29" s="62">
        <f t="shared" si="6"/>
        <v>0</v>
      </c>
      <c r="J29" s="63">
        <f t="shared" si="7"/>
        <v>0</v>
      </c>
      <c r="K29" s="63">
        <f t="shared" si="8"/>
        <v>0</v>
      </c>
      <c r="L29" s="64">
        <f t="shared" si="9"/>
        <v>0</v>
      </c>
      <c r="N29" s="55"/>
      <c r="O29" s="95"/>
    </row>
    <row r="30" spans="1:15" ht="28.15" customHeight="1">
      <c r="B30" s="99"/>
      <c r="C30" s="99"/>
      <c r="D30" s="58"/>
      <c r="E30" s="59"/>
      <c r="F30" s="59"/>
      <c r="G30" s="60">
        <f t="shared" si="5"/>
        <v>0</v>
      </c>
      <c r="H30" s="61"/>
      <c r="I30" s="62">
        <f t="shared" si="6"/>
        <v>0</v>
      </c>
      <c r="J30" s="63">
        <f t="shared" si="7"/>
        <v>0</v>
      </c>
      <c r="K30" s="63">
        <f t="shared" si="8"/>
        <v>0</v>
      </c>
      <c r="L30" s="64">
        <f t="shared" si="9"/>
        <v>0</v>
      </c>
      <c r="N30" s="55"/>
      <c r="O30" s="95"/>
    </row>
    <row r="31" spans="1:15" ht="28.15" customHeight="1">
      <c r="B31" s="99"/>
      <c r="C31" s="99"/>
      <c r="D31" s="58"/>
      <c r="E31" s="59"/>
      <c r="F31" s="59"/>
      <c r="G31" s="60">
        <f t="shared" si="5"/>
        <v>0</v>
      </c>
      <c r="H31" s="61"/>
      <c r="I31" s="62">
        <f t="shared" si="6"/>
        <v>0</v>
      </c>
      <c r="J31" s="63">
        <f t="shared" si="7"/>
        <v>0</v>
      </c>
      <c r="K31" s="63">
        <f t="shared" si="8"/>
        <v>0</v>
      </c>
      <c r="L31" s="64">
        <f t="shared" si="9"/>
        <v>0</v>
      </c>
      <c r="N31" s="55"/>
      <c r="O31" s="95"/>
    </row>
    <row r="32" spans="1:15" ht="28.15" customHeight="1">
      <c r="B32" s="105"/>
      <c r="C32" s="105"/>
      <c r="D32" s="65"/>
      <c r="E32" s="66"/>
      <c r="F32" s="66"/>
      <c r="G32" s="67">
        <f t="shared" si="5"/>
        <v>0</v>
      </c>
      <c r="H32" s="68"/>
      <c r="I32" s="69">
        <f t="shared" si="6"/>
        <v>0</v>
      </c>
      <c r="J32" s="70">
        <f>I32*18%</f>
        <v>0</v>
      </c>
      <c r="K32" s="70">
        <f t="shared" si="8"/>
        <v>0</v>
      </c>
      <c r="L32" s="71">
        <f t="shared" si="9"/>
        <v>0</v>
      </c>
      <c r="N32" s="55"/>
      <c r="O32" s="95"/>
    </row>
    <row r="33" spans="1:14" ht="16.5" customHeight="1">
      <c r="A33" s="16"/>
      <c r="B33" s="106" t="s">
        <v>26</v>
      </c>
      <c r="C33" s="106"/>
      <c r="D33" s="72"/>
      <c r="E33" s="73"/>
      <c r="F33" s="74"/>
      <c r="G33" s="75" t="s">
        <v>27</v>
      </c>
      <c r="H33" s="75"/>
      <c r="I33" s="76">
        <f>SUM(I26:I32)</f>
        <v>0</v>
      </c>
      <c r="J33" s="76">
        <f>SUM(J26:J32)</f>
        <v>0</v>
      </c>
      <c r="K33" s="76">
        <f>SUM(K26:K32)</f>
        <v>0</v>
      </c>
      <c r="L33" s="38">
        <f>SUM(L26:L32)</f>
        <v>0</v>
      </c>
    </row>
    <row r="34" spans="1:14" ht="16.5" customHeight="1">
      <c r="A34" s="16"/>
      <c r="B34" s="107"/>
      <c r="C34" s="107"/>
      <c r="D34" s="107"/>
      <c r="E34" s="107"/>
      <c r="F34" s="39"/>
      <c r="J34" s="78"/>
      <c r="K34"/>
      <c r="L34" s="79"/>
    </row>
    <row r="35" spans="1:14" ht="21" customHeight="1">
      <c r="G35" s="104" t="s">
        <v>28</v>
      </c>
      <c r="H35" s="104"/>
      <c r="I35" s="44" t="s">
        <v>29</v>
      </c>
      <c r="J35" s="45" t="s">
        <v>30</v>
      </c>
      <c r="K35" s="45" t="s">
        <v>31</v>
      </c>
      <c r="L35" s="45" t="s">
        <v>32</v>
      </c>
    </row>
    <row r="36" spans="1:14" ht="21" customHeight="1">
      <c r="G36" s="110" t="s">
        <v>33</v>
      </c>
      <c r="H36" s="110"/>
      <c r="I36" s="49"/>
      <c r="J36" s="9"/>
      <c r="K36" s="9"/>
      <c r="L36" s="80">
        <f>I36*J36*K36</f>
        <v>0</v>
      </c>
    </row>
    <row r="37" spans="1:14" ht="35.25" customHeight="1">
      <c r="G37" s="98" t="s">
        <v>34</v>
      </c>
      <c r="H37" s="98"/>
      <c r="I37" s="49">
        <f>D33-D32</f>
        <v>0</v>
      </c>
      <c r="J37" s="9"/>
      <c r="K37" s="9"/>
      <c r="L37" s="80">
        <f>I37*J37*K37</f>
        <v>0</v>
      </c>
    </row>
    <row r="38" spans="1:14" ht="35.25" customHeight="1">
      <c r="G38" s="98" t="s">
        <v>35</v>
      </c>
      <c r="H38" s="98"/>
      <c r="I38" s="49">
        <f>D33-D32</f>
        <v>0</v>
      </c>
      <c r="J38" s="9"/>
      <c r="K38" s="9"/>
      <c r="L38" s="80">
        <f>I38*J38*K38</f>
        <v>0</v>
      </c>
    </row>
    <row r="39" spans="1:14" ht="37.5" customHeight="1">
      <c r="G39" s="98" t="s">
        <v>36</v>
      </c>
      <c r="H39" s="98"/>
      <c r="I39" s="49">
        <v>0</v>
      </c>
      <c r="J39" s="9"/>
      <c r="K39" s="9"/>
      <c r="L39" s="80">
        <f>I39*J39*K39</f>
        <v>0</v>
      </c>
    </row>
    <row r="40" spans="1:14" ht="36.75" customHeight="1">
      <c r="G40" s="98" t="s">
        <v>37</v>
      </c>
      <c r="H40" s="98"/>
      <c r="I40" s="49">
        <f>D32</f>
        <v>0</v>
      </c>
      <c r="J40" s="9"/>
      <c r="K40" s="9"/>
      <c r="L40" s="80">
        <f>I40*J40*K40</f>
        <v>0</v>
      </c>
      <c r="N40" s="17"/>
    </row>
    <row r="41" spans="1:14" ht="21" customHeight="1">
      <c r="G41" s="81"/>
      <c r="H41" s="81"/>
      <c r="I41" s="39"/>
      <c r="J41" s="111" t="s">
        <v>38</v>
      </c>
      <c r="K41" s="111"/>
      <c r="L41" s="82">
        <f>SUM(L36:L40)</f>
        <v>0</v>
      </c>
    </row>
    <row r="42" spans="1:14" ht="14.5" thickBot="1">
      <c r="L42" s="85"/>
    </row>
    <row r="43" spans="1:14" ht="27.75" customHeight="1" thickBot="1">
      <c r="J43" s="108" t="s">
        <v>39</v>
      </c>
      <c r="K43" s="109"/>
      <c r="L43" s="86">
        <f>L23+L33+L41</f>
        <v>0</v>
      </c>
    </row>
    <row r="45" spans="1:14" s="91" customFormat="1">
      <c r="A45" s="87"/>
      <c r="B45" s="88"/>
      <c r="C45" s="88"/>
      <c r="D45" s="88"/>
      <c r="E45" s="88"/>
      <c r="F45" s="88"/>
      <c r="G45" s="88"/>
      <c r="H45" s="88"/>
      <c r="I45" s="88"/>
      <c r="J45" s="89"/>
      <c r="K45" s="90"/>
      <c r="L45" s="89"/>
    </row>
    <row r="46" spans="1:14" s="94" customFormat="1">
      <c r="A46" s="92"/>
      <c r="B46" s="93"/>
      <c r="C46" s="93"/>
      <c r="D46" s="93"/>
      <c r="E46" s="93"/>
      <c r="F46" s="93"/>
      <c r="G46" s="93"/>
      <c r="H46" s="93"/>
    </row>
    <row r="47" spans="1:14">
      <c r="I47"/>
      <c r="J47"/>
      <c r="K47"/>
      <c r="L47"/>
    </row>
    <row r="48" spans="1:14">
      <c r="I48"/>
      <c r="J48"/>
      <c r="K48"/>
      <c r="L48"/>
    </row>
    <row r="49" spans="9:12">
      <c r="I49"/>
      <c r="J49"/>
      <c r="K49"/>
      <c r="L49"/>
    </row>
    <row r="50" spans="9:12">
      <c r="I50"/>
      <c r="J50"/>
      <c r="K50"/>
      <c r="L50"/>
    </row>
  </sheetData>
  <mergeCells count="22">
    <mergeCell ref="J43:K43"/>
    <mergeCell ref="G36:H36"/>
    <mergeCell ref="G37:H37"/>
    <mergeCell ref="G38:H38"/>
    <mergeCell ref="G39:H39"/>
    <mergeCell ref="G40:H40"/>
    <mergeCell ref="J41:K41"/>
    <mergeCell ref="B32:C32"/>
    <mergeCell ref="B33:C33"/>
    <mergeCell ref="B34:C34"/>
    <mergeCell ref="D34:E34"/>
    <mergeCell ref="G35:H35"/>
    <mergeCell ref="B28:C28"/>
    <mergeCell ref="B29:C29"/>
    <mergeCell ref="B30:C30"/>
    <mergeCell ref="B31:C31"/>
    <mergeCell ref="A1:L1"/>
    <mergeCell ref="A2:L2"/>
    <mergeCell ref="A23:D23"/>
    <mergeCell ref="B25:C25"/>
    <mergeCell ref="B26:C26"/>
    <mergeCell ref="B27:C27"/>
  </mergeCells>
  <printOptions horizontalCentered="1"/>
  <pageMargins left="0.25" right="0.25" top="0.75" bottom="0.75" header="0.3" footer="0.3"/>
  <pageSetup scale="64" orientation="portrait" r:id="rId1"/>
  <headerFooter>
    <oddHeader>&amp;C&amp;"-,Bold"&amp;18&amp;K03+000THE TABLE COMMUNITY FOUNDATION</oddHeader>
    <oddFooter>&amp;L&amp;F&amp;R&amp;A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105b32-b6b5-4d11-80b7-c3c443fe40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67024337D4748BBB418824DAF373A" ma:contentTypeVersion="16" ma:contentTypeDescription="Create a new document." ma:contentTypeScope="" ma:versionID="1f3e87f34a50f49520bd4e22eaaaefb2">
  <xsd:schema xmlns:xsd="http://www.w3.org/2001/XMLSchema" xmlns:xs="http://www.w3.org/2001/XMLSchema" xmlns:p="http://schemas.microsoft.com/office/2006/metadata/properties" xmlns:ns3="71950d95-cf39-4492-b5d7-7a2ed8c0f75e" xmlns:ns4="64105b32-b6b5-4d11-80b7-c3c443fe403e" targetNamespace="http://schemas.microsoft.com/office/2006/metadata/properties" ma:root="true" ma:fieldsID="4abae2a8c3ff9bd2bcd25c7a048a5d63" ns3:_="" ns4:_="">
    <xsd:import namespace="71950d95-cf39-4492-b5d7-7a2ed8c0f75e"/>
    <xsd:import namespace="64105b32-b6b5-4d11-80b7-c3c443fe403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Location" minOccurs="0"/>
                <xsd:element ref="ns4:MediaServiceSystemTag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50d95-cf39-4492-b5d7-7a2ed8c0f7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05b32-b6b5-4d11-80b7-c3c443fe4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5B6439-9FE3-4739-9D95-89884CB09625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64105b32-b6b5-4d11-80b7-c3c443fe403e"/>
    <ds:schemaRef ds:uri="71950d95-cf39-4492-b5d7-7a2ed8c0f75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C2BC5F-1F99-4DDF-8D29-4BE7ED204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084AB-E2FD-4A66-AB63-6B15F7FC7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50d95-cf39-4492-b5d7-7a2ed8c0f75e"/>
    <ds:schemaRef ds:uri="64105b32-b6b5-4d11-80b7-c3c443fe40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TCF (17s) 25-26 SUSD</vt:lpstr>
      <vt:lpstr>'TCF (17s) 25-26 SUSD'!Print_Area</vt:lpstr>
      <vt:lpstr>'TCF (17s) 25-26 SUSD'!Print_Titles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Gerardo</dc:creator>
  <cp:lastModifiedBy>Tony Lopez</cp:lastModifiedBy>
  <dcterms:created xsi:type="dcterms:W3CDTF">2025-04-08T19:04:41Z</dcterms:created>
  <dcterms:modified xsi:type="dcterms:W3CDTF">2025-04-09T00:50:35Z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0x0101006A267024337D4748BBB418824DAF373A</vt:lpwstr>
  </property>
</Properties>
</file>